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altamontgroup-my.sharepoint.com/personal/shshroff_altamontgroup_ca/Documents/Alumni/Harvard/HAA/SIG Roadmap/"/>
    </mc:Choice>
  </mc:AlternateContent>
  <xr:revisionPtr revIDLastSave="0" documentId="8_{D63B024E-5B76-4FE8-B79B-7A39C24600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3" i="1" l="1"/>
  <c r="H6" i="1"/>
  <c r="C6" i="1"/>
  <c r="H7" i="1"/>
  <c r="C7" i="1"/>
  <c r="H8" i="1"/>
  <c r="C8" i="1"/>
  <c r="L11" i="1"/>
  <c r="B11" i="1"/>
  <c r="L10" i="1"/>
  <c r="B10" i="1"/>
  <c r="L9" i="1"/>
  <c r="B9" i="1"/>
  <c r="L8" i="1"/>
  <c r="B8" i="1"/>
  <c r="L7" i="1"/>
  <c r="B7" i="1"/>
  <c r="L6" i="1"/>
  <c r="B6" i="1"/>
  <c r="H9" i="1"/>
  <c r="C9" i="1"/>
  <c r="C13" i="1"/>
  <c r="B33" i="1"/>
  <c r="B15" i="1"/>
  <c r="F12" i="1"/>
  <c r="J12" i="1"/>
  <c r="H11" i="1"/>
  <c r="C11" i="1"/>
  <c r="H10" i="1"/>
  <c r="C10" i="1"/>
  <c r="C15" i="1"/>
  <c r="C36" i="1"/>
  <c r="B36" i="1"/>
  <c r="L12" i="1"/>
  <c r="B35" i="1"/>
  <c r="H12" i="1"/>
  <c r="C35" i="1"/>
</calcChain>
</file>

<file path=xl/sharedStrings.xml><?xml version="1.0" encoding="utf-8"?>
<sst xmlns="http://schemas.openxmlformats.org/spreadsheetml/2006/main" count="47" uniqueCount="42">
  <si>
    <t>Revenue</t>
  </si>
  <si>
    <t>Budget</t>
  </si>
  <si>
    <t>Actual</t>
  </si>
  <si>
    <t>Notes</t>
  </si>
  <si>
    <t>Sponsors/Tickets</t>
  </si>
  <si>
    <t>$1,000 Level</t>
  </si>
  <si>
    <t>$500 Level</t>
  </si>
  <si>
    <t>$350 Level</t>
  </si>
  <si>
    <t>Other Revenue</t>
  </si>
  <si>
    <t>Donations</t>
  </si>
  <si>
    <t>Auction</t>
  </si>
  <si>
    <t>TOTAL REVENUE</t>
  </si>
  <si>
    <t>Actual
(to date)</t>
  </si>
  <si>
    <t>#</t>
  </si>
  <si>
    <t>Level</t>
  </si>
  <si>
    <t>Target</t>
  </si>
  <si>
    <t>Expenses</t>
  </si>
  <si>
    <t>Venue and Catering</t>
  </si>
  <si>
    <t>Venue</t>
  </si>
  <si>
    <t>Catering</t>
  </si>
  <si>
    <t>TOTAL EXPENSES</t>
  </si>
  <si>
    <t>A/V, Stage, Lighting</t>
  </si>
  <si>
    <t>Décor, Flowers</t>
  </si>
  <si>
    <t>Printed Materials</t>
  </si>
  <si>
    <t>Graphic Design</t>
  </si>
  <si>
    <t>Save the Date</t>
  </si>
  <si>
    <t>Invitations</t>
  </si>
  <si>
    <t>Mailing House</t>
  </si>
  <si>
    <t>Postage</t>
  </si>
  <si>
    <t>Program Book</t>
  </si>
  <si>
    <t>Miscellaneous</t>
  </si>
  <si>
    <t>Photographer</t>
  </si>
  <si>
    <t>Travel</t>
  </si>
  <si>
    <t>TOTAL NET REVENUE</t>
  </si>
  <si>
    <t>COF</t>
  </si>
  <si>
    <t>as of</t>
  </si>
  <si>
    <t>Includes 20% gratuity</t>
  </si>
  <si>
    <t>ABC Organization</t>
  </si>
  <si>
    <t>XYZ Event 2017 Budget</t>
  </si>
  <si>
    <t>$2,500 Level</t>
  </si>
  <si>
    <t>$5,000 Level</t>
  </si>
  <si>
    <t>$10,000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</si>
</sst>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6" xfId="0" applyFont="1" applyBorder="1"/>
    <xf numFmtId="0" fontId="2" fillId="4" borderId="7" xfId="0" applyFont="1" applyFill="1" applyBorder="1"/>
    <xf numFmtId="0" fontId="2" fillId="0" borderId="8" xfId="0" applyFont="1" applyBorder="1" applyAlignment="1">
      <alignment horizontal="left" indent="1"/>
    </xf>
    <xf numFmtId="0" fontId="2" fillId="0" borderId="9" xfId="0" applyFont="1" applyBorder="1"/>
    <xf numFmtId="0" fontId="5" fillId="0" borderId="8" xfId="0" applyFont="1" applyBorder="1"/>
    <xf numFmtId="0" fontId="2" fillId="4" borderId="9" xfId="0" applyFont="1" applyFill="1" applyBorder="1"/>
    <xf numFmtId="0" fontId="5" fillId="0" borderId="10" xfId="0" applyFont="1" applyBorder="1"/>
    <xf numFmtId="0" fontId="2" fillId="0" borderId="12" xfId="0" applyFont="1" applyBorder="1"/>
    <xf numFmtId="164" fontId="2" fillId="0" borderId="0" xfId="1" applyNumberFormat="1" applyFont="1"/>
    <xf numFmtId="164" fontId="2" fillId="4" borderId="2" xfId="1" applyNumberFormat="1" applyFont="1" applyFill="1" applyBorder="1"/>
    <xf numFmtId="164" fontId="2" fillId="2" borderId="1" xfId="1" applyNumberFormat="1" applyFont="1" applyFill="1" applyBorder="1"/>
    <xf numFmtId="164" fontId="2" fillId="3" borderId="1" xfId="1" applyNumberFormat="1" applyFont="1" applyFill="1" applyBorder="1"/>
    <xf numFmtId="164" fontId="2" fillId="4" borderId="1" xfId="1" applyNumberFormat="1" applyFont="1" applyFill="1" applyBorder="1"/>
    <xf numFmtId="164" fontId="2" fillId="0" borderId="0" xfId="0" applyNumberFormat="1" applyFont="1"/>
    <xf numFmtId="164" fontId="2" fillId="0" borderId="13" xfId="1" applyNumberFormat="1" applyFont="1" applyBorder="1"/>
    <xf numFmtId="164" fontId="2" fillId="0" borderId="13" xfId="0" applyNumberFormat="1" applyFont="1" applyBorder="1"/>
    <xf numFmtId="0" fontId="5" fillId="0" borderId="3" xfId="0" applyFont="1" applyBorder="1" applyAlignment="1">
      <alignment horizontal="center" vertical="center"/>
    </xf>
    <xf numFmtId="164" fontId="5" fillId="2" borderId="4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0" fontId="2" fillId="0" borderId="10" xfId="0" applyFont="1" applyBorder="1" applyAlignment="1">
      <alignment vertical="center"/>
    </xf>
    <xf numFmtId="9" fontId="2" fillId="2" borderId="11" xfId="0" applyNumberFormat="1" applyFont="1" applyFill="1" applyBorder="1" applyAlignment="1">
      <alignment vertical="center" wrapText="1"/>
    </xf>
    <xf numFmtId="9" fontId="2" fillId="3" borderId="11" xfId="0" applyNumberFormat="1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164" fontId="6" fillId="0" borderId="0" xfId="1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8" fontId="6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center"/>
    </xf>
    <xf numFmtId="164" fontId="5" fillId="3" borderId="15" xfId="1" applyNumberFormat="1" applyFont="1" applyFill="1" applyBorder="1" applyAlignment="1">
      <alignment vertical="center"/>
    </xf>
    <xf numFmtId="164" fontId="5" fillId="2" borderId="15" xfId="1" applyNumberFormat="1" applyFont="1" applyFill="1" applyBorder="1" applyAlignment="1">
      <alignment vertical="center"/>
    </xf>
    <xf numFmtId="164" fontId="5" fillId="2" borderId="11" xfId="1" applyNumberFormat="1" applyFont="1" applyFill="1" applyBorder="1"/>
    <xf numFmtId="164" fontId="5" fillId="3" borderId="11" xfId="1" applyNumberFormat="1" applyFont="1" applyFill="1" applyBorder="1"/>
    <xf numFmtId="164" fontId="2" fillId="0" borderId="17" xfId="1" applyNumberFormat="1" applyFont="1" applyBorder="1"/>
    <xf numFmtId="164" fontId="2" fillId="0" borderId="18" xfId="1" applyNumberFormat="1" applyFont="1" applyBorder="1"/>
    <xf numFmtId="164" fontId="2" fillId="0" borderId="19" xfId="1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tabSelected="1" zoomScale="130" zoomScaleNormal="130" zoomScalePageLayoutView="130" workbookViewId="0">
      <selection activeCell="G16" sqref="G16"/>
    </sheetView>
  </sheetViews>
  <sheetFormatPr defaultColWidth="8.85546875" defaultRowHeight="11.25" x14ac:dyDescent="0.2"/>
  <cols>
    <col min="1" max="1" width="30.85546875" style="1" customWidth="1"/>
    <col min="2" max="3" width="16.7109375" style="11" customWidth="1"/>
    <col min="4" max="4" width="49.7109375" style="1" customWidth="1"/>
    <col min="5" max="5" width="1.7109375" style="1" customWidth="1"/>
    <col min="6" max="6" width="8.85546875" style="11"/>
    <col min="7" max="8" width="8.85546875" style="1"/>
    <col min="9" max="9" width="1.7109375" style="1" customWidth="1"/>
    <col min="10" max="10" width="8.85546875" style="11"/>
    <col min="11" max="16384" width="8.85546875" style="1"/>
  </cols>
  <sheetData>
    <row r="1" spans="1:12" ht="15.75" x14ac:dyDescent="0.25">
      <c r="A1" s="40" t="s">
        <v>37</v>
      </c>
      <c r="B1" s="40"/>
      <c r="C1" s="40"/>
      <c r="D1" s="40"/>
    </row>
    <row r="2" spans="1:12" ht="12.75" x14ac:dyDescent="0.2">
      <c r="A2" s="41" t="s">
        <v>38</v>
      </c>
      <c r="B2" s="41"/>
      <c r="C2" s="41"/>
      <c r="D2" s="41"/>
    </row>
    <row r="3" spans="1:12" ht="12" thickBot="1" x14ac:dyDescent="0.25"/>
    <row r="4" spans="1:12" s="2" customFormat="1" ht="23.25" thickBot="1" x14ac:dyDescent="0.25">
      <c r="A4" s="19" t="s">
        <v>0</v>
      </c>
      <c r="B4" s="20" t="s">
        <v>1</v>
      </c>
      <c r="C4" s="21" t="s">
        <v>12</v>
      </c>
      <c r="D4" s="22" t="s">
        <v>3</v>
      </c>
      <c r="F4" s="42" t="s">
        <v>2</v>
      </c>
      <c r="G4" s="42"/>
      <c r="H4" s="42"/>
      <c r="J4" s="42" t="s">
        <v>15</v>
      </c>
      <c r="K4" s="42"/>
      <c r="L4" s="42"/>
    </row>
    <row r="5" spans="1:12" ht="12" thickBot="1" x14ac:dyDescent="0.25">
      <c r="A5" s="3" t="s">
        <v>4</v>
      </c>
      <c r="B5" s="12"/>
      <c r="C5" s="12"/>
      <c r="D5" s="4"/>
      <c r="F5" s="32" t="s">
        <v>13</v>
      </c>
      <c r="G5" s="2" t="s">
        <v>14</v>
      </c>
      <c r="J5" s="32" t="s">
        <v>13</v>
      </c>
      <c r="K5" s="2" t="s">
        <v>14</v>
      </c>
    </row>
    <row r="6" spans="1:12" x14ac:dyDescent="0.2">
      <c r="A6" s="5" t="s">
        <v>41</v>
      </c>
      <c r="B6" s="13">
        <f>L6</f>
        <v>10000</v>
      </c>
      <c r="C6" s="14">
        <f t="shared" ref="C6:C11" si="0">H6</f>
        <v>0</v>
      </c>
      <c r="D6" s="6"/>
      <c r="F6" s="37"/>
      <c r="G6" s="11">
        <v>10000</v>
      </c>
      <c r="H6" s="16">
        <f>F6*G6</f>
        <v>0</v>
      </c>
      <c r="J6" s="11">
        <v>1</v>
      </c>
      <c r="K6" s="11">
        <v>10000</v>
      </c>
      <c r="L6" s="16">
        <f>J6*K6</f>
        <v>10000</v>
      </c>
    </row>
    <row r="7" spans="1:12" x14ac:dyDescent="0.2">
      <c r="A7" s="5" t="s">
        <v>40</v>
      </c>
      <c r="B7" s="13">
        <f t="shared" ref="B7:B11" si="1">L7</f>
        <v>15000</v>
      </c>
      <c r="C7" s="14">
        <f t="shared" si="0"/>
        <v>0</v>
      </c>
      <c r="D7" s="6"/>
      <c r="F7" s="38"/>
      <c r="G7" s="11">
        <v>5000</v>
      </c>
      <c r="H7" s="16">
        <f>F7*G7</f>
        <v>0</v>
      </c>
      <c r="J7" s="11">
        <v>3</v>
      </c>
      <c r="K7" s="11">
        <v>5000</v>
      </c>
      <c r="L7" s="16">
        <f>J7*K7</f>
        <v>15000</v>
      </c>
    </row>
    <row r="8" spans="1:12" x14ac:dyDescent="0.2">
      <c r="A8" s="5" t="s">
        <v>39</v>
      </c>
      <c r="B8" s="13">
        <f t="shared" si="1"/>
        <v>20000</v>
      </c>
      <c r="C8" s="14">
        <f t="shared" si="0"/>
        <v>0</v>
      </c>
      <c r="D8" s="6"/>
      <c r="F8" s="38"/>
      <c r="G8" s="11">
        <v>2500</v>
      </c>
      <c r="H8" s="16">
        <f>F8*G8</f>
        <v>0</v>
      </c>
      <c r="J8" s="11">
        <v>8</v>
      </c>
      <c r="K8" s="11">
        <v>2500</v>
      </c>
      <c r="L8" s="16">
        <f>J8*K8</f>
        <v>20000</v>
      </c>
    </row>
    <row r="9" spans="1:12" x14ac:dyDescent="0.2">
      <c r="A9" s="5" t="s">
        <v>5</v>
      </c>
      <c r="B9" s="13">
        <f t="shared" si="1"/>
        <v>20000</v>
      </c>
      <c r="C9" s="14">
        <f t="shared" si="0"/>
        <v>2000</v>
      </c>
      <c r="D9" s="6"/>
      <c r="F9" s="38">
        <v>2</v>
      </c>
      <c r="G9" s="11">
        <v>1000</v>
      </c>
      <c r="H9" s="16">
        <f>F9*G9</f>
        <v>2000</v>
      </c>
      <c r="J9" s="11">
        <v>20</v>
      </c>
      <c r="K9" s="11">
        <v>1000</v>
      </c>
      <c r="L9" s="16">
        <f>J9*K9</f>
        <v>20000</v>
      </c>
    </row>
    <row r="10" spans="1:12" x14ac:dyDescent="0.2">
      <c r="A10" s="5" t="s">
        <v>6</v>
      </c>
      <c r="B10" s="13">
        <f t="shared" si="1"/>
        <v>10000</v>
      </c>
      <c r="C10" s="14">
        <f t="shared" si="0"/>
        <v>3000</v>
      </c>
      <c r="D10" s="6"/>
      <c r="F10" s="38">
        <v>6</v>
      </c>
      <c r="G10" s="11">
        <v>500</v>
      </c>
      <c r="H10" s="16">
        <f t="shared" ref="H10:H11" si="2">F10*G10</f>
        <v>3000</v>
      </c>
      <c r="J10" s="11">
        <v>20</v>
      </c>
      <c r="K10" s="11">
        <v>500</v>
      </c>
      <c r="L10" s="16">
        <f t="shared" ref="L10:L11" si="3">J10*K10</f>
        <v>10000</v>
      </c>
    </row>
    <row r="11" spans="1:12" ht="12" thickBot="1" x14ac:dyDescent="0.25">
      <c r="A11" s="5" t="s">
        <v>7</v>
      </c>
      <c r="B11" s="13">
        <f t="shared" si="1"/>
        <v>8750</v>
      </c>
      <c r="C11" s="14">
        <f t="shared" si="0"/>
        <v>8050</v>
      </c>
      <c r="D11" s="6"/>
      <c r="F11" s="39">
        <v>23</v>
      </c>
      <c r="G11" s="17">
        <v>350</v>
      </c>
      <c r="H11" s="18">
        <f t="shared" si="2"/>
        <v>8050</v>
      </c>
      <c r="J11" s="17">
        <v>25</v>
      </c>
      <c r="K11" s="17">
        <v>350</v>
      </c>
      <c r="L11" s="18">
        <f t="shared" si="3"/>
        <v>8750</v>
      </c>
    </row>
    <row r="12" spans="1:12" x14ac:dyDescent="0.2">
      <c r="A12" s="7" t="s">
        <v>8</v>
      </c>
      <c r="B12" s="15"/>
      <c r="C12" s="15"/>
      <c r="D12" s="8"/>
      <c r="F12" s="11">
        <f>SUM(F6:F11)</f>
        <v>31</v>
      </c>
      <c r="H12" s="16">
        <f>SUM(H6:H11)</f>
        <v>13050</v>
      </c>
      <c r="J12" s="11">
        <f>SUM(J6:J11)</f>
        <v>77</v>
      </c>
      <c r="L12" s="16">
        <f>SUM(L6:L11)</f>
        <v>83750</v>
      </c>
    </row>
    <row r="13" spans="1:12" x14ac:dyDescent="0.2">
      <c r="A13" s="5" t="s">
        <v>9</v>
      </c>
      <c r="B13" s="13">
        <v>10000</v>
      </c>
      <c r="C13" s="14">
        <f>350+350+100+125</f>
        <v>925</v>
      </c>
      <c r="D13" s="6"/>
    </row>
    <row r="14" spans="1:12" x14ac:dyDescent="0.2">
      <c r="A14" s="5" t="s">
        <v>10</v>
      </c>
      <c r="B14" s="13">
        <v>15000</v>
      </c>
      <c r="C14" s="14"/>
      <c r="D14" s="6"/>
    </row>
    <row r="15" spans="1:12" ht="12" thickBot="1" x14ac:dyDescent="0.25">
      <c r="A15" s="9" t="s">
        <v>11</v>
      </c>
      <c r="B15" s="35">
        <f>SUM(B5:B14)</f>
        <v>108750</v>
      </c>
      <c r="C15" s="36">
        <f>SUM(C5:C14)</f>
        <v>13975</v>
      </c>
      <c r="D15" s="10"/>
    </row>
    <row r="16" spans="1:12" ht="12" thickBot="1" x14ac:dyDescent="0.25"/>
    <row r="17" spans="1:4" ht="23.25" thickBot="1" x14ac:dyDescent="0.25">
      <c r="A17" s="19" t="s">
        <v>16</v>
      </c>
      <c r="B17" s="20" t="s">
        <v>1</v>
      </c>
      <c r="C17" s="21" t="s">
        <v>12</v>
      </c>
      <c r="D17" s="22" t="s">
        <v>3</v>
      </c>
    </row>
    <row r="18" spans="1:4" x14ac:dyDescent="0.2">
      <c r="A18" s="3" t="s">
        <v>17</v>
      </c>
      <c r="B18" s="12"/>
      <c r="C18" s="12"/>
      <c r="D18" s="4"/>
    </row>
    <row r="19" spans="1:4" x14ac:dyDescent="0.2">
      <c r="A19" s="5" t="s">
        <v>18</v>
      </c>
      <c r="B19" s="13">
        <v>15000</v>
      </c>
      <c r="C19" s="14">
        <v>12500</v>
      </c>
      <c r="D19" s="6"/>
    </row>
    <row r="20" spans="1:4" x14ac:dyDescent="0.2">
      <c r="A20" s="5" t="s">
        <v>19</v>
      </c>
      <c r="B20" s="13">
        <v>7500</v>
      </c>
      <c r="C20" s="14">
        <v>4000</v>
      </c>
      <c r="D20" s="6" t="s">
        <v>36</v>
      </c>
    </row>
    <row r="21" spans="1:4" x14ac:dyDescent="0.2">
      <c r="A21" s="5" t="s">
        <v>21</v>
      </c>
      <c r="B21" s="13">
        <v>2500</v>
      </c>
      <c r="C21" s="14"/>
      <c r="D21" s="6"/>
    </row>
    <row r="22" spans="1:4" x14ac:dyDescent="0.2">
      <c r="A22" s="5" t="s">
        <v>22</v>
      </c>
      <c r="B22" s="13">
        <v>1000</v>
      </c>
      <c r="C22" s="14"/>
      <c r="D22" s="6"/>
    </row>
    <row r="23" spans="1:4" x14ac:dyDescent="0.2">
      <c r="A23" s="7" t="s">
        <v>23</v>
      </c>
      <c r="B23" s="15"/>
      <c r="C23" s="15"/>
      <c r="D23" s="8"/>
    </row>
    <row r="24" spans="1:4" x14ac:dyDescent="0.2">
      <c r="A24" s="5" t="s">
        <v>24</v>
      </c>
      <c r="B24" s="13">
        <v>1000</v>
      </c>
      <c r="C24" s="14"/>
      <c r="D24" s="6"/>
    </row>
    <row r="25" spans="1:4" x14ac:dyDescent="0.2">
      <c r="A25" s="5" t="s">
        <v>25</v>
      </c>
      <c r="B25" s="13">
        <v>500</v>
      </c>
      <c r="C25" s="14"/>
      <c r="D25" s="6"/>
    </row>
    <row r="26" spans="1:4" x14ac:dyDescent="0.2">
      <c r="A26" s="5" t="s">
        <v>26</v>
      </c>
      <c r="B26" s="13">
        <v>1250</v>
      </c>
      <c r="C26" s="14"/>
      <c r="D26" s="6"/>
    </row>
    <row r="27" spans="1:4" x14ac:dyDescent="0.2">
      <c r="A27" s="5" t="s">
        <v>27</v>
      </c>
      <c r="B27" s="13">
        <v>1000</v>
      </c>
      <c r="C27" s="14"/>
      <c r="D27" s="6"/>
    </row>
    <row r="28" spans="1:4" x14ac:dyDescent="0.2">
      <c r="A28" s="5" t="s">
        <v>28</v>
      </c>
      <c r="B28" s="13">
        <v>250</v>
      </c>
      <c r="C28" s="14"/>
      <c r="D28" s="6"/>
    </row>
    <row r="29" spans="1:4" x14ac:dyDescent="0.2">
      <c r="A29" s="5" t="s">
        <v>29</v>
      </c>
      <c r="B29" s="13">
        <v>250</v>
      </c>
      <c r="C29" s="14"/>
      <c r="D29" s="6"/>
    </row>
    <row r="30" spans="1:4" x14ac:dyDescent="0.2">
      <c r="A30" s="7" t="s">
        <v>30</v>
      </c>
      <c r="B30" s="15"/>
      <c r="C30" s="15"/>
      <c r="D30" s="8"/>
    </row>
    <row r="31" spans="1:4" x14ac:dyDescent="0.2">
      <c r="A31" s="5" t="s">
        <v>31</v>
      </c>
      <c r="B31" s="13">
        <v>1000</v>
      </c>
      <c r="C31" s="14"/>
      <c r="D31" s="6"/>
    </row>
    <row r="32" spans="1:4" x14ac:dyDescent="0.2">
      <c r="A32" s="5" t="s">
        <v>32</v>
      </c>
      <c r="B32" s="13">
        <v>1000</v>
      </c>
      <c r="C32" s="14"/>
      <c r="D32" s="6"/>
    </row>
    <row r="33" spans="1:4" ht="12" thickBot="1" x14ac:dyDescent="0.25">
      <c r="A33" s="9" t="s">
        <v>20</v>
      </c>
      <c r="B33" s="35">
        <f>SUM(B18:B32)</f>
        <v>32250</v>
      </c>
      <c r="C33" s="36">
        <f>SUM(C19:C32)</f>
        <v>16500</v>
      </c>
      <c r="D33" s="10"/>
    </row>
    <row r="34" spans="1:4" ht="12" thickBot="1" x14ac:dyDescent="0.25"/>
    <row r="35" spans="1:4" x14ac:dyDescent="0.2">
      <c r="A35" s="23" t="s">
        <v>33</v>
      </c>
      <c r="B35" s="34">
        <f>B15-B33</f>
        <v>76500</v>
      </c>
      <c r="C35" s="33">
        <f>C15-C33</f>
        <v>-2525</v>
      </c>
      <c r="D35" s="24"/>
    </row>
    <row r="36" spans="1:4" ht="12" thickBot="1" x14ac:dyDescent="0.25">
      <c r="A36" s="25" t="s">
        <v>34</v>
      </c>
      <c r="B36" s="26">
        <f>B33/B15</f>
        <v>0.29655172413793102</v>
      </c>
      <c r="C36" s="27">
        <f>C33/C15</f>
        <v>1.1806797853309481</v>
      </c>
      <c r="D36" s="28"/>
    </row>
    <row r="38" spans="1:4" x14ac:dyDescent="0.2">
      <c r="C38" s="29" t="s">
        <v>35</v>
      </c>
      <c r="D38" s="30">
        <v>43076</v>
      </c>
    </row>
    <row r="39" spans="1:4" x14ac:dyDescent="0.2">
      <c r="C39" s="29"/>
      <c r="D39" s="31">
        <v>0.48958333333333331</v>
      </c>
    </row>
  </sheetData>
  <mergeCells count="4">
    <mergeCell ref="A1:D1"/>
    <mergeCell ref="A2:D2"/>
    <mergeCell ref="F4:H4"/>
    <mergeCell ref="J4:L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AVP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J. Barretto</dc:creator>
  <cp:lastModifiedBy>Sajida H. Shroff</cp:lastModifiedBy>
  <dcterms:created xsi:type="dcterms:W3CDTF">2011-02-16T23:35:35Z</dcterms:created>
  <dcterms:modified xsi:type="dcterms:W3CDTF">2024-09-04T11:30:01Z</dcterms:modified>
</cp:coreProperties>
</file>